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1" sheetId="1" r:id="rId1"/>
  </sheets>
  <calcPr calcId="144525" refMode="R1C1"/>
</workbook>
</file>

<file path=xl/calcChain.xml><?xml version="1.0" encoding="utf-8"?>
<calcChain xmlns="http://schemas.openxmlformats.org/spreadsheetml/2006/main">
  <c r="E15" i="1" l="1"/>
  <c r="E57" i="1" l="1"/>
  <c r="E53" i="1" l="1"/>
  <c r="E8" i="1" l="1"/>
  <c r="E41" i="1"/>
  <c r="E36" i="1" l="1"/>
  <c r="E34" i="1" l="1"/>
  <c r="E61" i="1" l="1"/>
  <c r="E25" i="1" l="1"/>
  <c r="E31" i="1"/>
  <c r="C14" i="1" l="1"/>
  <c r="E13" i="1"/>
  <c r="B14" i="1"/>
  <c r="E12" i="1" l="1"/>
  <c r="E11" i="1"/>
  <c r="E10" i="1"/>
  <c r="E14" i="1" l="1"/>
  <c r="E62" i="1"/>
  <c r="E63" i="1" l="1"/>
  <c r="E64" i="1" l="1"/>
</calcChain>
</file>

<file path=xl/sharedStrings.xml><?xml version="1.0" encoding="utf-8"?>
<sst xmlns="http://schemas.openxmlformats.org/spreadsheetml/2006/main" count="64" uniqueCount="64">
  <si>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</si>
  <si>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</si>
  <si>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</si>
  <si>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</si>
  <si>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</si>
  <si>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</si>
  <si>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</si>
  <si>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</si>
  <si>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</si>
  <si>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</si>
  <si>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</si>
  <si>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</si>
  <si>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</si>
  <si>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</si>
  <si>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</si>
  <si>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</si>
  <si>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Вознаграждение, координация с советом МКД</t>
  </si>
  <si>
    <t>Отведение стоков ОИ</t>
  </si>
  <si>
    <t>ОТЧЕТ по дому КУТУЗОВА, 21</t>
  </si>
  <si>
    <t>1. Средства на счете дома на 01.01.2021г.</t>
  </si>
  <si>
    <t>2. Начисления и поступления за 2021 год</t>
  </si>
  <si>
    <t>Входящее сальдо по оплате на 01.01.2021г.</t>
  </si>
  <si>
    <t xml:space="preserve">7. Накопительный счет за 2021 год                                </t>
  </si>
  <si>
    <t>Ремонт с-мы отопления в подъезде  /февраль 2021г</t>
  </si>
  <si>
    <t>Ремонт с-мы ХВС на общей кухне  /февраль 2021г</t>
  </si>
  <si>
    <t>Ремонт освещения  /март 2021г</t>
  </si>
  <si>
    <t>Ремонт умывальника 5эт  /март 2021г</t>
  </si>
  <si>
    <t>Ремонт крыши /апрель 2021г</t>
  </si>
  <si>
    <t>Прокладка магистрали и врезок ХВС  /апрель 2021г</t>
  </si>
  <si>
    <t>Ремонт подъездного освещения  /апрель  2021г</t>
  </si>
  <si>
    <t>Опиловка, вывоз веток и мусора  (а/вышка, а/машина)  /апрель 2021г</t>
  </si>
  <si>
    <t>Установка мусорного бака  /апрель 2021г</t>
  </si>
  <si>
    <t>Вывоз мусора с контейнерной площадки (а/машина)  /май 2021г</t>
  </si>
  <si>
    <t>Поливочный кран  /май 2021г</t>
  </si>
  <si>
    <t>Ремонт освещения  /май 2021г</t>
  </si>
  <si>
    <t>Ремонт контейнерной площадки  /май 2021г</t>
  </si>
  <si>
    <t>Изготовление и установка таблички у мусорных баков  /июнь 2021г</t>
  </si>
  <si>
    <t>Ремонт освещения в подъезде /июнь 2021г</t>
  </si>
  <si>
    <t>Аварийная служба</t>
  </si>
  <si>
    <t>Услуги паспортной службы</t>
  </si>
  <si>
    <t xml:space="preserve">Услуги по начислению </t>
  </si>
  <si>
    <t xml:space="preserve">Услуги по содержанию МКД </t>
  </si>
  <si>
    <t>Услуги управления МКД</t>
  </si>
  <si>
    <t xml:space="preserve">Тех.обслуживание приборов учета тепловой энергии, ХВС 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</si>
  <si>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</si>
  <si>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</si>
  <si>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</si>
  <si>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 </t>
  </si>
  <si>
    <t xml:space="preserve">Тариф на тех/содерж-17,90, СОИ-факт </t>
  </si>
  <si>
    <t>Ремонт освещения /июль 2021г</t>
  </si>
  <si>
    <t>Год постройки-1985, панельный, оборудован стационарными эл/плитами, количество подъездов-2, количество этажей-5, количество жилых квартир-109, кол-во нежилых помещений-3, общая площадь дома-4216,10, кол-во зарегистрированных-170</t>
  </si>
  <si>
    <t>Ремонт освещения кв.103 /август 2021г</t>
  </si>
  <si>
    <t>Замена стояков с-мы отопления кв.108,109,129,150,151,172  /август 2021г</t>
  </si>
  <si>
    <t>Ремонт крыши /сентябрь 2021г</t>
  </si>
  <si>
    <t>Корректировка задолженности</t>
  </si>
  <si>
    <t>за     2021 год</t>
  </si>
  <si>
    <t>Задолженность на 01.01.2022г.</t>
  </si>
  <si>
    <t xml:space="preserve">8. Средства на счете дома на 01.01.2022г.    </t>
  </si>
  <si>
    <t>Ремонт подъездного освещения  /октябрь  2021г</t>
  </si>
  <si>
    <t>Замена стояка с-мы отопления кв.124  /октябрь 2021г</t>
  </si>
  <si>
    <t>Ремонт урны 2п  /октябрь 2021г</t>
  </si>
  <si>
    <t>Ремонт меж/панельных швов кв.107, 95  /октябрь 2021г</t>
  </si>
  <si>
    <t>Ремонт подъездного освещения  /декабрь 2021г</t>
  </si>
  <si>
    <t>Установка эл/щитов    /январь 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</si>
</sst>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4" fontId="3" fillId="0" borderId="7" xfId="0" applyNumberFormat="1" applyFont="1" applyBorder="1" applyAlignment="1">
      <alignment vertical="top"/>
    </xf>
    <xf numFmtId="4" fontId="3" fillId="0" borderId="9" xfId="0" applyNumberFormat="1" applyFont="1" applyBorder="1" applyAlignment="1">
      <alignment vertical="top"/>
    </xf>
    <xf numFmtId="4" fontId="3" fillId="0" borderId="11" xfId="0" applyNumberFormat="1" applyFont="1" applyBorder="1" applyAlignment="1">
      <alignment vertical="top"/>
    </xf>
    <xf numFmtId="4" fontId="2" fillId="0" borderId="18" xfId="0" applyNumberFormat="1" applyFont="1" applyBorder="1" applyAlignment="1">
      <alignment vertical="top"/>
    </xf>
    <xf numFmtId="0" fontId="7" fillId="0" borderId="21" xfId="0" applyFont="1" applyBorder="1" applyAlignment="1">
      <alignment horizontal="center" vertical="top"/>
    </xf>
    <xf numFmtId="0" fontId="7" fillId="0" borderId="22" xfId="0" applyFont="1" applyBorder="1" applyAlignment="1">
      <alignment vertical="top" wrapText="1"/>
    </xf>
    <xf numFmtId="0" fontId="9" fillId="0" borderId="6" xfId="0" applyFont="1" applyBorder="1" applyAlignment="1">
      <alignment vertical="top"/>
    </xf>
    <xf numFmtId="4" fontId="3" fillId="0" borderId="24" xfId="0" applyNumberFormat="1" applyFont="1" applyBorder="1" applyAlignment="1">
      <alignment vertical="top"/>
    </xf>
    <xf numFmtId="4" fontId="3" fillId="0" borderId="25" xfId="0" applyNumberFormat="1" applyFont="1" applyBorder="1" applyAlignment="1">
      <alignment vertical="top"/>
    </xf>
    <xf numFmtId="0" fontId="9" fillId="0" borderId="15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0" fontId="9" fillId="0" borderId="16" xfId="0" applyFont="1" applyBorder="1" applyAlignment="1">
      <alignment vertical="top"/>
    </xf>
    <xf numFmtId="4" fontId="3" fillId="0" borderId="17" xfId="0" applyNumberFormat="1" applyFont="1" applyBorder="1" applyAlignment="1">
      <alignment vertical="top"/>
    </xf>
    <xf numFmtId="4" fontId="3" fillId="0" borderId="10" xfId="0" applyNumberFormat="1" applyFont="1" applyBorder="1" applyAlignment="1">
      <alignment vertical="top"/>
    </xf>
    <xf numFmtId="4" fontId="3" fillId="0" borderId="14" xfId="0" applyNumberFormat="1" applyFont="1" applyBorder="1" applyAlignment="1">
      <alignment vertical="top"/>
    </xf>
    <xf numFmtId="0" fontId="10" fillId="0" borderId="12" xfId="0" applyFont="1" applyBorder="1" applyAlignment="1">
      <alignment vertical="top"/>
    </xf>
    <xf numFmtId="4" fontId="2" fillId="0" borderId="13" xfId="0" applyNumberFormat="1" applyFont="1" applyBorder="1" applyAlignment="1">
      <alignment vertical="top"/>
    </xf>
    <xf numFmtId="4" fontId="2" fillId="0" borderId="26" xfId="0" applyNumberFormat="1" applyFont="1" applyBorder="1" applyAlignment="1">
      <alignment vertical="top"/>
    </xf>
    <xf numFmtId="0" fontId="0" fillId="0" borderId="0" xfId="0" applyAlignment="1">
      <alignment vertical="top"/>
    </xf>
    <xf numFmtId="4" fontId="2" fillId="3" borderId="0" xfId="0" applyNumberFormat="1" applyFont="1" applyFill="1" applyBorder="1" applyAlignment="1"/>
    <xf numFmtId="0" fontId="7" fillId="0" borderId="0" xfId="0" applyFont="1"/>
    <xf numFmtId="4" fontId="3" fillId="0" borderId="27" xfId="0" applyNumberFormat="1" applyFont="1" applyBorder="1" applyAlignment="1">
      <alignment vertical="top"/>
    </xf>
    <xf numFmtId="4" fontId="3" fillId="0" borderId="28" xfId="0" applyNumberFormat="1" applyFont="1" applyBorder="1" applyAlignment="1">
      <alignment vertical="top"/>
    </xf>
    <xf numFmtId="0" fontId="0" fillId="0" borderId="29" xfId="0" applyBorder="1" applyAlignment="1">
      <alignment vertical="top" wrapText="1"/>
    </xf>
    <xf numFmtId="4" fontId="1" fillId="3" borderId="13" xfId="0" applyNumberFormat="1" applyFont="1" applyFill="1" applyBorder="1" applyAlignment="1">
      <alignment horizontal="right"/>
    </xf>
    <xf numFmtId="4" fontId="1" fillId="0" borderId="14" xfId="0" applyNumberFormat="1" applyFont="1" applyBorder="1" applyAlignment="1">
      <alignment horizontal="right"/>
    </xf>
    <xf numFmtId="0" fontId="0" fillId="0" borderId="0" xfId="0" applyBorder="1" applyAlignment="1">
      <alignment vertical="top"/>
    </xf>
    <xf numFmtId="0" fontId="2" fillId="3" borderId="0" xfId="0" applyFont="1" applyFill="1" applyBorder="1" applyAlignment="1"/>
    <xf numFmtId="0" fontId="0" fillId="3" borderId="0" xfId="0" applyFill="1" applyBorder="1" applyAlignment="1"/>
    <xf numFmtId="0" fontId="0" fillId="0" borderId="0" xfId="0" applyBorder="1"/>
    <xf numFmtId="0" fontId="0" fillId="3" borderId="0" xfId="0" applyFill="1" applyBorder="1"/>
    <xf numFmtId="4" fontId="2" fillId="0" borderId="29" xfId="0" applyNumberFormat="1" applyFont="1" applyBorder="1" applyAlignment="1">
      <alignment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4" fontId="2" fillId="0" borderId="22" xfId="0" applyNumberFormat="1" applyFont="1" applyBorder="1" applyAlignment="1">
      <alignment vertical="top"/>
    </xf>
    <xf numFmtId="0" fontId="2" fillId="0" borderId="0" xfId="0" applyFont="1" applyAlignment="1"/>
    <xf numFmtId="4" fontId="1" fillId="3" borderId="32" xfId="0" applyNumberFormat="1" applyFont="1" applyFill="1" applyBorder="1" applyAlignment="1">
      <alignment horizontal="right"/>
    </xf>
    <xf numFmtId="0" fontId="7" fillId="0" borderId="3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0" fontId="0" fillId="0" borderId="34" xfId="0" applyBorder="1" applyAlignment="1">
      <alignment vertical="top" wrapText="1"/>
    </xf>
    <xf numFmtId="0" fontId="0" fillId="0" borderId="35" xfId="0" applyBorder="1" applyAlignment="1">
      <alignment vertical="top"/>
    </xf>
    <xf numFmtId="0" fontId="0" fillId="0" borderId="36" xfId="0" applyBorder="1" applyAlignment="1">
      <alignment vertical="top"/>
    </xf>
    <xf numFmtId="0" fontId="7" fillId="0" borderId="25" xfId="0" applyFont="1" applyBorder="1" applyAlignment="1">
      <alignment vertical="top" wrapText="1"/>
    </xf>
    <xf numFmtId="0" fontId="0" fillId="0" borderId="34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38" xfId="0" applyBorder="1" applyAlignment="1">
      <alignment vertical="top"/>
    </xf>
    <xf numFmtId="0" fontId="5" fillId="0" borderId="19" xfId="0" applyFont="1" applyBorder="1" applyAlignment="1">
      <alignment vertical="top"/>
    </xf>
    <xf numFmtId="0" fontId="0" fillId="0" borderId="3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30" xfId="0" applyBorder="1" applyAlignment="1">
      <alignment vertical="center"/>
    </xf>
    <xf numFmtId="0" fontId="5" fillId="0" borderId="25" xfId="0" applyFont="1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2" fillId="0" borderId="0" xfId="0" applyFont="1" applyAlignment="1"/>
    <xf numFmtId="0" fontId="7" fillId="0" borderId="19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4" fontId="1" fillId="3" borderId="12" xfId="0" applyNumberFormat="1" applyFont="1" applyFill="1" applyBorder="1" applyAlignment="1">
      <alignment horizontal="right"/>
    </xf>
    <xf numFmtId="0" fontId="0" fillId="3" borderId="13" xfId="0" applyFill="1" applyBorder="1" applyAlignment="1">
      <alignment horizontal="right"/>
    </xf>
    <xf numFmtId="4" fontId="8" fillId="0" borderId="0" xfId="0" applyNumberFormat="1" applyFont="1" applyBorder="1" applyAlignment="1"/>
    <xf numFmtId="0" fontId="8" fillId="0" borderId="0" xfId="0" applyFont="1" applyBorder="1" applyAlignment="1"/>
    <xf numFmtId="0" fontId="8" fillId="0" borderId="23" xfId="0" applyFont="1" applyBorder="1" applyAlignment="1"/>
    <xf numFmtId="0" fontId="0" fillId="0" borderId="33" xfId="0" applyBorder="1" applyAlignment="1">
      <alignment vertical="top"/>
    </xf>
    <xf numFmtId="0" fontId="0" fillId="0" borderId="37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38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topLeftCell="A27" workbookViewId="0">
      <selection activeCell="H32" sqref="H32"/>
    </sheetView>
  </sheetViews>
  <sheetFormatPr defaultRowHeight="13.2" x14ac:dyDescent="0.25"/>
  <cols>
    <col min="1" max="1" width="16.6640625" customWidth="1"/>
    <col min="2" max="2" width="23" customWidth="1"/>
    <col min="3" max="3" width="26" customWidth="1"/>
    <col min="4" max="4" width="19.33203125" customWidth="1"/>
    <col min="5" max="5" width="28.44140625" customWidth="1"/>
  </cols>
  <sheetData>
    <row r="1" spans="1:11" ht="17.399999999999999" x14ac:dyDescent="0.3">
      <c r="B1" s="37" t="s">
        <v>18</v>
      </c>
      <c r="C1" s="37"/>
      <c r="D1" s="37"/>
      <c r="E1" s="37"/>
      <c r="F1" s="37"/>
      <c r="G1" s="37"/>
      <c r="H1" s="37"/>
      <c r="I1" s="37"/>
      <c r="J1" s="37"/>
      <c r="K1" s="37"/>
    </row>
    <row r="2" spans="1:11" ht="18" thickBot="1" x14ac:dyDescent="0.35">
      <c r="B2" s="38" t="s">
        <v>55</v>
      </c>
      <c r="C2" s="38"/>
      <c r="D2" s="38"/>
      <c r="E2" s="38"/>
      <c r="F2" s="38"/>
      <c r="G2" s="38"/>
      <c r="H2" s="38"/>
      <c r="I2" s="38"/>
      <c r="J2" s="38"/>
      <c r="K2" s="38"/>
    </row>
    <row r="3" spans="1:11" ht="44.25" customHeight="1" thickBot="1" x14ac:dyDescent="0.3">
      <c r="A3" s="62" t="s">
        <v>50</v>
      </c>
      <c r="B3" s="63"/>
      <c r="C3" s="63"/>
      <c r="D3" s="64"/>
      <c r="E3" s="28" t="s">
        <v>48</v>
      </c>
    </row>
    <row r="4" spans="1:11" ht="15.6" x14ac:dyDescent="0.3">
      <c r="B4" s="67" t="s">
        <v>19</v>
      </c>
      <c r="C4" s="67"/>
      <c r="D4" s="41"/>
      <c r="E4" s="2">
        <v>-598063.41</v>
      </c>
    </row>
    <row r="5" spans="1:11" ht="15.6" x14ac:dyDescent="0.3">
      <c r="B5" s="39" t="s">
        <v>20</v>
      </c>
      <c r="C5" s="39"/>
      <c r="D5" s="41"/>
      <c r="E5" s="39"/>
      <c r="F5" s="39"/>
      <c r="G5" s="39"/>
      <c r="H5" s="39"/>
      <c r="I5" s="39"/>
      <c r="J5" s="39"/>
      <c r="K5" s="39"/>
    </row>
    <row r="6" spans="1:11" ht="19.5" customHeight="1" thickBot="1" x14ac:dyDescent="0.35">
      <c r="B6" s="1" t="s">
        <v>21</v>
      </c>
      <c r="E6" s="2">
        <v>-946838.91</v>
      </c>
    </row>
    <row r="7" spans="1:11" ht="30" customHeight="1" thickBot="1" x14ac:dyDescent="0.3">
      <c r="A7" s="68" t="s">
        <v>8</v>
      </c>
      <c r="B7" s="69"/>
      <c r="C7" s="8" t="s">
        <v>9</v>
      </c>
      <c r="D7" s="43" t="s">
        <v>54</v>
      </c>
      <c r="E7" s="9" t="s">
        <v>56</v>
      </c>
    </row>
    <row r="8" spans="1:11" ht="19.5" customHeight="1" thickBot="1" x14ac:dyDescent="0.35">
      <c r="A8" s="70">
        <v>1118874.05</v>
      </c>
      <c r="B8" s="71"/>
      <c r="C8" s="29">
        <v>1018592.09</v>
      </c>
      <c r="D8" s="42">
        <v>-37750.199999999997</v>
      </c>
      <c r="E8" s="30">
        <f>E6-D8+C8-A8</f>
        <v>-1009370.6700000002</v>
      </c>
    </row>
    <row r="9" spans="1:11" ht="12.75" customHeight="1" thickBot="1" x14ac:dyDescent="0.3">
      <c r="A9" s="72" t="s">
        <v>7</v>
      </c>
      <c r="B9" s="73"/>
      <c r="C9" s="73"/>
      <c r="D9" s="73"/>
      <c r="E9" s="74"/>
    </row>
    <row r="10" spans="1:11" ht="17.25" customHeight="1" x14ac:dyDescent="0.25">
      <c r="A10" s="10" t="s">
        <v>10</v>
      </c>
      <c r="B10" s="11">
        <v>12934.81</v>
      </c>
      <c r="C10" s="12">
        <v>16280.69</v>
      </c>
      <c r="D10" s="12"/>
      <c r="E10" s="4">
        <f>C10-B10</f>
        <v>3345.880000000001</v>
      </c>
    </row>
    <row r="11" spans="1:11" ht="17.25" customHeight="1" x14ac:dyDescent="0.25">
      <c r="A11" s="13" t="s">
        <v>11</v>
      </c>
      <c r="B11" s="14">
        <v>-6861.76</v>
      </c>
      <c r="C11" s="15">
        <v>5704.06</v>
      </c>
      <c r="D11" s="44"/>
      <c r="E11" s="5">
        <f>C11-B11</f>
        <v>12565.82</v>
      </c>
    </row>
    <row r="12" spans="1:11" ht="16.5" customHeight="1" x14ac:dyDescent="0.25">
      <c r="A12" s="13" t="s">
        <v>13</v>
      </c>
      <c r="B12" s="14">
        <v>140312.6</v>
      </c>
      <c r="C12" s="15">
        <v>113547.84</v>
      </c>
      <c r="D12" s="44"/>
      <c r="E12" s="5">
        <f>C12-B12</f>
        <v>-26764.760000000009</v>
      </c>
    </row>
    <row r="13" spans="1:11" ht="17.25" customHeight="1" thickBot="1" x14ac:dyDescent="0.3">
      <c r="A13" s="16" t="s">
        <v>17</v>
      </c>
      <c r="B13" s="17">
        <v>7139.7</v>
      </c>
      <c r="C13" s="18">
        <v>5964.86</v>
      </c>
      <c r="D13" s="17"/>
      <c r="E13" s="19">
        <f>C13-B13</f>
        <v>-1174.8400000000001</v>
      </c>
    </row>
    <row r="14" spans="1:11" ht="19.5" customHeight="1" thickBot="1" x14ac:dyDescent="0.3">
      <c r="A14" s="20" t="s">
        <v>12</v>
      </c>
      <c r="B14" s="21">
        <f>SUM(B10:B13)</f>
        <v>153525.35</v>
      </c>
      <c r="C14" s="22">
        <f>SUM(C10:C13)</f>
        <v>141497.44999999998</v>
      </c>
      <c r="D14" s="36"/>
      <c r="E14" s="7">
        <f>SUM(E10:E13)</f>
        <v>-12027.900000000009</v>
      </c>
    </row>
    <row r="15" spans="1:11" ht="18.75" customHeight="1" x14ac:dyDescent="0.25">
      <c r="B15" s="65" t="s">
        <v>4</v>
      </c>
      <c r="C15" s="65"/>
      <c r="D15" s="66"/>
      <c r="E15" s="3">
        <f>E8+101699.44</f>
        <v>-907671.23000000021</v>
      </c>
    </row>
    <row r="16" spans="1:11" ht="12.75" customHeight="1" thickBot="1" x14ac:dyDescent="0.3">
      <c r="B16" s="25" t="s">
        <v>2</v>
      </c>
    </row>
    <row r="17" spans="1:5" ht="15.75" customHeight="1" x14ac:dyDescent="0.25">
      <c r="A17" s="49" t="s">
        <v>38</v>
      </c>
      <c r="B17" s="46"/>
      <c r="C17" s="46"/>
      <c r="D17" s="47"/>
      <c r="E17" s="4">
        <v>27837.48</v>
      </c>
    </row>
    <row r="18" spans="1:5" ht="15.75" customHeight="1" x14ac:dyDescent="0.25">
      <c r="A18" s="50" t="s">
        <v>39</v>
      </c>
      <c r="B18" s="51"/>
      <c r="C18" s="51"/>
      <c r="D18" s="52"/>
      <c r="E18" s="5">
        <v>8604.31</v>
      </c>
    </row>
    <row r="19" spans="1:5" ht="15.75" customHeight="1" x14ac:dyDescent="0.25">
      <c r="A19" s="50" t="s">
        <v>40</v>
      </c>
      <c r="B19" s="51"/>
      <c r="C19" s="51"/>
      <c r="D19" s="52"/>
      <c r="E19" s="5">
        <v>23433.66</v>
      </c>
    </row>
    <row r="20" spans="1:5" ht="16.5" customHeight="1" x14ac:dyDescent="0.25">
      <c r="A20" s="50" t="s">
        <v>0</v>
      </c>
      <c r="B20" s="51"/>
      <c r="C20" s="51"/>
      <c r="D20" s="52"/>
      <c r="E20" s="5">
        <v>28805.18</v>
      </c>
    </row>
    <row r="21" spans="1:5" ht="15.75" customHeight="1" x14ac:dyDescent="0.25">
      <c r="A21" s="50" t="s">
        <v>41</v>
      </c>
      <c r="B21" s="51"/>
      <c r="C21" s="51"/>
      <c r="D21" s="52"/>
      <c r="E21" s="5">
        <v>402291.42</v>
      </c>
    </row>
    <row r="22" spans="1:5" ht="15" customHeight="1" x14ac:dyDescent="0.25">
      <c r="A22" s="50" t="s">
        <v>42</v>
      </c>
      <c r="B22" s="51"/>
      <c r="C22" s="51"/>
      <c r="D22" s="52"/>
      <c r="E22" s="5">
        <v>127265.77</v>
      </c>
    </row>
    <row r="23" spans="1:5" ht="16.5" customHeight="1" x14ac:dyDescent="0.25">
      <c r="A23" s="50" t="s">
        <v>16</v>
      </c>
      <c r="B23" s="51"/>
      <c r="C23" s="51"/>
      <c r="D23" s="52"/>
      <c r="E23" s="5">
        <v>57378</v>
      </c>
    </row>
    <row r="24" spans="1:5" ht="16.5" customHeight="1" thickBot="1" x14ac:dyDescent="0.3">
      <c r="A24" s="53" t="s">
        <v>43</v>
      </c>
      <c r="B24" s="54"/>
      <c r="C24" s="54"/>
      <c r="D24" s="55"/>
      <c r="E24" s="26">
        <v>23760</v>
      </c>
    </row>
    <row r="25" spans="1:5" ht="17.25" customHeight="1" thickBot="1" x14ac:dyDescent="0.3">
      <c r="A25" s="56" t="s">
        <v>1</v>
      </c>
      <c r="B25" s="57"/>
      <c r="C25" s="57"/>
      <c r="D25" s="58"/>
      <c r="E25" s="40">
        <f>SUM(E17:E24)</f>
        <v>699375.82</v>
      </c>
    </row>
    <row r="26" spans="1:5" s="23" customFormat="1" ht="28.5" customHeight="1" thickBot="1" x14ac:dyDescent="0.3">
      <c r="B26" s="48" t="s">
        <v>14</v>
      </c>
      <c r="C26" s="48"/>
      <c r="D26" s="48"/>
      <c r="E26" s="48"/>
    </row>
    <row r="27" spans="1:5" ht="15.75" customHeight="1" x14ac:dyDescent="0.25">
      <c r="A27" s="49" t="s">
        <v>44</v>
      </c>
      <c r="B27" s="46"/>
      <c r="C27" s="46"/>
      <c r="D27" s="47"/>
      <c r="E27" s="4">
        <v>12078.06</v>
      </c>
    </row>
    <row r="28" spans="1:5" ht="15.75" customHeight="1" x14ac:dyDescent="0.25">
      <c r="A28" s="50" t="s">
        <v>45</v>
      </c>
      <c r="B28" s="51"/>
      <c r="C28" s="51"/>
      <c r="D28" s="52"/>
      <c r="E28" s="5">
        <v>6054.46</v>
      </c>
    </row>
    <row r="29" spans="1:5" ht="15.75" customHeight="1" x14ac:dyDescent="0.25">
      <c r="A29" s="50" t="s">
        <v>46</v>
      </c>
      <c r="B29" s="51"/>
      <c r="C29" s="51"/>
      <c r="D29" s="52"/>
      <c r="E29" s="5">
        <v>148967.9</v>
      </c>
    </row>
    <row r="30" spans="1:5" ht="15.75" customHeight="1" thickBot="1" x14ac:dyDescent="0.3">
      <c r="A30" s="53" t="s">
        <v>47</v>
      </c>
      <c r="B30" s="54"/>
      <c r="C30" s="54"/>
      <c r="D30" s="55"/>
      <c r="E30" s="6">
        <v>7141.02</v>
      </c>
    </row>
    <row r="31" spans="1:5" ht="15.75" customHeight="1" thickBot="1" x14ac:dyDescent="0.3">
      <c r="A31" s="56" t="s">
        <v>15</v>
      </c>
      <c r="B31" s="57"/>
      <c r="C31" s="57"/>
      <c r="D31" s="57"/>
      <c r="E31" s="36">
        <f>SUM(E27:E30)</f>
        <v>174241.43999999997</v>
      </c>
    </row>
    <row r="32" spans="1:5" ht="15" customHeight="1" thickBot="1" x14ac:dyDescent="0.3">
      <c r="B32" s="25" t="s">
        <v>5</v>
      </c>
    </row>
    <row r="33" spans="1:5" ht="16.5" customHeight="1" x14ac:dyDescent="0.25">
      <c r="A33" s="45" t="s">
        <v>63</v>
      </c>
      <c r="B33" s="46"/>
      <c r="C33" s="46"/>
      <c r="D33" s="47"/>
      <c r="E33" s="4">
        <v>37388.53</v>
      </c>
    </row>
    <row r="34" spans="1:5" ht="16.5" customHeight="1" x14ac:dyDescent="0.25">
      <c r="A34" s="59" t="s">
        <v>23</v>
      </c>
      <c r="B34" s="51"/>
      <c r="C34" s="51"/>
      <c r="D34" s="52"/>
      <c r="E34" s="5">
        <f>1507.2+531</f>
        <v>2038.2</v>
      </c>
    </row>
    <row r="35" spans="1:5" ht="16.5" customHeight="1" x14ac:dyDescent="0.25">
      <c r="A35" s="59" t="s">
        <v>24</v>
      </c>
      <c r="B35" s="60"/>
      <c r="C35" s="60"/>
      <c r="D35" s="61"/>
      <c r="E35" s="27">
        <v>1404.6</v>
      </c>
    </row>
    <row r="36" spans="1:5" ht="16.5" customHeight="1" x14ac:dyDescent="0.25">
      <c r="A36" s="59" t="s">
        <v>25</v>
      </c>
      <c r="B36" s="60"/>
      <c r="C36" s="60"/>
      <c r="D36" s="61"/>
      <c r="E36" s="5">
        <f>2037.4+1919.1</f>
        <v>3956.5</v>
      </c>
    </row>
    <row r="37" spans="1:5" ht="16.5" customHeight="1" x14ac:dyDescent="0.25">
      <c r="A37" s="59" t="s">
        <v>26</v>
      </c>
      <c r="B37" s="60"/>
      <c r="C37" s="60"/>
      <c r="D37" s="61"/>
      <c r="E37" s="5">
        <v>601</v>
      </c>
    </row>
    <row r="38" spans="1:5" ht="16.5" customHeight="1" x14ac:dyDescent="0.25">
      <c r="A38" s="59" t="s">
        <v>27</v>
      </c>
      <c r="B38" s="60"/>
      <c r="C38" s="60"/>
      <c r="D38" s="61"/>
      <c r="E38" s="5">
        <v>79880</v>
      </c>
    </row>
    <row r="39" spans="1:5" ht="16.5" customHeight="1" x14ac:dyDescent="0.25">
      <c r="A39" s="59" t="s">
        <v>28</v>
      </c>
      <c r="B39" s="60"/>
      <c r="C39" s="60"/>
      <c r="D39" s="61"/>
      <c r="E39" s="5">
        <v>62829.06</v>
      </c>
    </row>
    <row r="40" spans="1:5" ht="16.5" customHeight="1" x14ac:dyDescent="0.25">
      <c r="A40" s="59" t="s">
        <v>29</v>
      </c>
      <c r="B40" s="60"/>
      <c r="C40" s="60"/>
      <c r="D40" s="61"/>
      <c r="E40" s="5">
        <v>2069.6</v>
      </c>
    </row>
    <row r="41" spans="1:5" ht="16.5" customHeight="1" x14ac:dyDescent="0.25">
      <c r="A41" s="59" t="s">
        <v>30</v>
      </c>
      <c r="B41" s="60"/>
      <c r="C41" s="60"/>
      <c r="D41" s="61"/>
      <c r="E41" s="5">
        <f>7601.8+11000</f>
        <v>18601.8</v>
      </c>
    </row>
    <row r="42" spans="1:5" ht="16.5" customHeight="1" x14ac:dyDescent="0.25">
      <c r="A42" s="59" t="s">
        <v>31</v>
      </c>
      <c r="B42" s="60"/>
      <c r="C42" s="60"/>
      <c r="D42" s="61"/>
      <c r="E42" s="5">
        <v>4269.3</v>
      </c>
    </row>
    <row r="43" spans="1:5" ht="16.5" customHeight="1" x14ac:dyDescent="0.25">
      <c r="A43" s="59" t="s">
        <v>32</v>
      </c>
      <c r="B43" s="60"/>
      <c r="C43" s="60"/>
      <c r="D43" s="61"/>
      <c r="E43" s="5">
        <v>4377.2</v>
      </c>
    </row>
    <row r="44" spans="1:5" ht="16.5" customHeight="1" x14ac:dyDescent="0.25">
      <c r="A44" s="59" t="s">
        <v>33</v>
      </c>
      <c r="B44" s="60"/>
      <c r="C44" s="60"/>
      <c r="D44" s="61"/>
      <c r="E44" s="5">
        <v>1366.9</v>
      </c>
    </row>
    <row r="45" spans="1:5" ht="16.5" customHeight="1" x14ac:dyDescent="0.25">
      <c r="A45" s="59" t="s">
        <v>34</v>
      </c>
      <c r="B45" s="60"/>
      <c r="C45" s="60"/>
      <c r="D45" s="61"/>
      <c r="E45" s="5">
        <v>25525.39</v>
      </c>
    </row>
    <row r="46" spans="1:5" ht="16.5" customHeight="1" x14ac:dyDescent="0.25">
      <c r="A46" s="59" t="s">
        <v>35</v>
      </c>
      <c r="B46" s="60"/>
      <c r="C46" s="60"/>
      <c r="D46" s="61"/>
      <c r="E46" s="5">
        <v>32156.19</v>
      </c>
    </row>
    <row r="47" spans="1:5" ht="16.5" customHeight="1" x14ac:dyDescent="0.25">
      <c r="A47" s="59" t="s">
        <v>36</v>
      </c>
      <c r="B47" s="60"/>
      <c r="C47" s="60"/>
      <c r="D47" s="61"/>
      <c r="E47" s="5">
        <v>1587.3</v>
      </c>
    </row>
    <row r="48" spans="1:5" ht="16.5" customHeight="1" x14ac:dyDescent="0.25">
      <c r="A48" s="59" t="s">
        <v>37</v>
      </c>
      <c r="B48" s="60"/>
      <c r="C48" s="60"/>
      <c r="D48" s="61"/>
      <c r="E48" s="5">
        <v>400</v>
      </c>
    </row>
    <row r="49" spans="1:5" ht="16.5" customHeight="1" x14ac:dyDescent="0.25">
      <c r="A49" s="59" t="s">
        <v>49</v>
      </c>
      <c r="B49" s="60"/>
      <c r="C49" s="60"/>
      <c r="D49" s="61"/>
      <c r="E49" s="5">
        <v>190</v>
      </c>
    </row>
    <row r="50" spans="1:5" ht="16.5" customHeight="1" x14ac:dyDescent="0.25">
      <c r="A50" s="59" t="s">
        <v>51</v>
      </c>
      <c r="B50" s="60"/>
      <c r="C50" s="60"/>
      <c r="D50" s="61"/>
      <c r="E50" s="5">
        <v>668</v>
      </c>
    </row>
    <row r="51" spans="1:5" ht="16.5" customHeight="1" x14ac:dyDescent="0.25">
      <c r="A51" s="59" t="s">
        <v>52</v>
      </c>
      <c r="B51" s="60"/>
      <c r="C51" s="60"/>
      <c r="D51" s="61"/>
      <c r="E51" s="5">
        <v>13966.4</v>
      </c>
    </row>
    <row r="52" spans="1:5" ht="16.5" customHeight="1" x14ac:dyDescent="0.25">
      <c r="A52" s="59" t="s">
        <v>53</v>
      </c>
      <c r="B52" s="60"/>
      <c r="C52" s="60"/>
      <c r="D52" s="61"/>
      <c r="E52" s="5">
        <v>29648.92</v>
      </c>
    </row>
    <row r="53" spans="1:5" ht="16.5" customHeight="1" x14ac:dyDescent="0.25">
      <c r="A53" s="59" t="s">
        <v>58</v>
      </c>
      <c r="B53" s="60"/>
      <c r="C53" s="60"/>
      <c r="D53" s="61"/>
      <c r="E53" s="5">
        <f>340+510</f>
        <v>850</v>
      </c>
    </row>
    <row r="54" spans="1:5" ht="16.5" customHeight="1" x14ac:dyDescent="0.25">
      <c r="A54" s="59" t="s">
        <v>59</v>
      </c>
      <c r="B54" s="60"/>
      <c r="C54" s="60"/>
      <c r="D54" s="61"/>
      <c r="E54" s="5">
        <v>4031.1</v>
      </c>
    </row>
    <row r="55" spans="1:5" ht="16.5" customHeight="1" x14ac:dyDescent="0.25">
      <c r="A55" s="59" t="s">
        <v>60</v>
      </c>
      <c r="B55" s="60"/>
      <c r="C55" s="60"/>
      <c r="D55" s="61"/>
      <c r="E55" s="5">
        <v>920.9</v>
      </c>
    </row>
    <row r="56" spans="1:5" ht="16.5" customHeight="1" x14ac:dyDescent="0.25">
      <c r="A56" s="59" t="s">
        <v>61</v>
      </c>
      <c r="B56" s="60"/>
      <c r="C56" s="60"/>
      <c r="D56" s="61"/>
      <c r="E56" s="5">
        <v>18900</v>
      </c>
    </row>
    <row r="57" spans="1:5" ht="16.5" customHeight="1" thickBot="1" x14ac:dyDescent="0.3">
      <c r="A57" s="59" t="s">
        <v>62</v>
      </c>
      <c r="B57" s="60"/>
      <c r="C57" s="60"/>
      <c r="D57" s="61"/>
      <c r="E57" s="5">
        <f>1527.8+1362.7</f>
        <v>2890.5</v>
      </c>
    </row>
    <row r="58" spans="1:5" ht="16.5" hidden="1" customHeight="1" x14ac:dyDescent="0.25">
      <c r="A58" s="59"/>
      <c r="B58" s="60"/>
      <c r="C58" s="60"/>
      <c r="D58" s="61"/>
      <c r="E58" s="5"/>
    </row>
    <row r="59" spans="1:5" ht="16.5" hidden="1" customHeight="1" x14ac:dyDescent="0.25">
      <c r="A59" s="59"/>
      <c r="B59" s="60"/>
      <c r="C59" s="60"/>
      <c r="D59" s="61"/>
      <c r="E59" s="26"/>
    </row>
    <row r="60" spans="1:5" ht="16.5" hidden="1" customHeight="1" thickBot="1" x14ac:dyDescent="0.3">
      <c r="A60" s="76"/>
      <c r="B60" s="77"/>
      <c r="C60" s="77"/>
      <c r="D60" s="78"/>
      <c r="E60" s="6"/>
    </row>
    <row r="61" spans="1:5" ht="15.75" customHeight="1" thickBot="1" x14ac:dyDescent="0.3">
      <c r="A61" s="56" t="s">
        <v>3</v>
      </c>
      <c r="B61" s="57"/>
      <c r="C61" s="57"/>
      <c r="D61" s="75"/>
      <c r="E61" s="36">
        <f>SUM(E33:E60)</f>
        <v>350517.38999999996</v>
      </c>
    </row>
    <row r="62" spans="1:5" s="23" customFormat="1" ht="17.25" customHeight="1" x14ac:dyDescent="0.3">
      <c r="A62" s="31"/>
      <c r="B62" s="32" t="s">
        <v>6</v>
      </c>
      <c r="C62" s="33"/>
      <c r="D62" s="33"/>
      <c r="E62" s="24">
        <f>E31+E25+E61</f>
        <v>1224134.6499999999</v>
      </c>
    </row>
    <row r="63" spans="1:5" ht="15.6" x14ac:dyDescent="0.3">
      <c r="A63" s="34"/>
      <c r="B63" s="32" t="s">
        <v>22</v>
      </c>
      <c r="C63" s="33"/>
      <c r="D63" s="33"/>
      <c r="E63" s="24">
        <f>C8-E62</f>
        <v>-205542.55999999994</v>
      </c>
    </row>
    <row r="64" spans="1:5" ht="15" customHeight="1" x14ac:dyDescent="0.3">
      <c r="A64" s="34"/>
      <c r="B64" s="32" t="s">
        <v>57</v>
      </c>
      <c r="C64" s="33"/>
      <c r="D64" s="33"/>
      <c r="E64" s="24">
        <f>E4+E63</f>
        <v>-803605.97</v>
      </c>
    </row>
    <row r="65" spans="1:5" x14ac:dyDescent="0.25">
      <c r="A65" s="34"/>
      <c r="B65" s="35"/>
      <c r="C65" s="35"/>
      <c r="D65" s="35"/>
      <c r="E65" s="35"/>
    </row>
    <row r="66" spans="1:5" x14ac:dyDescent="0.25">
      <c r="A66" s="34"/>
      <c r="B66" s="34"/>
      <c r="C66" s="34"/>
      <c r="D66" s="34"/>
      <c r="E66" s="34"/>
    </row>
  </sheetData>
  <mergeCells count="50">
    <mergeCell ref="A61:D61"/>
    <mergeCell ref="A47:D47"/>
    <mergeCell ref="A48:D48"/>
    <mergeCell ref="A49:D49"/>
    <mergeCell ref="A50:D50"/>
    <mergeCell ref="A51:D51"/>
    <mergeCell ref="A58:D58"/>
    <mergeCell ref="A59:D59"/>
    <mergeCell ref="A60:D60"/>
    <mergeCell ref="A54:D54"/>
    <mergeCell ref="A55:D55"/>
    <mergeCell ref="A56:D56"/>
    <mergeCell ref="A57:D57"/>
    <mergeCell ref="A34:D34"/>
    <mergeCell ref="A35:D35"/>
    <mergeCell ref="A36:D36"/>
    <mergeCell ref="A37:D37"/>
    <mergeCell ref="A38:D38"/>
    <mergeCell ref="A3:D3"/>
    <mergeCell ref="A17:D17"/>
    <mergeCell ref="A18:D18"/>
    <mergeCell ref="A19:D19"/>
    <mergeCell ref="A20:D20"/>
    <mergeCell ref="B15:D15"/>
    <mergeCell ref="B4:C4"/>
    <mergeCell ref="A7:B7"/>
    <mergeCell ref="A8:B8"/>
    <mergeCell ref="A9:E9"/>
    <mergeCell ref="A39:D39"/>
    <mergeCell ref="A40:D40"/>
    <mergeCell ref="A41:D41"/>
    <mergeCell ref="A42:D42"/>
    <mergeCell ref="A43:D43"/>
    <mergeCell ref="A44:D44"/>
    <mergeCell ref="A45:D45"/>
    <mergeCell ref="A46:D46"/>
    <mergeCell ref="A52:D52"/>
    <mergeCell ref="A53:D53"/>
    <mergeCell ref="A21:D21"/>
    <mergeCell ref="A22:D22"/>
    <mergeCell ref="A23:D23"/>
    <mergeCell ref="A24:D24"/>
    <mergeCell ref="A25:D25"/>
    <mergeCell ref="A33:D33"/>
    <mergeCell ref="B26:E26"/>
    <mergeCell ref="A27:D27"/>
    <mergeCell ref="A28:D28"/>
    <mergeCell ref="A29:D29"/>
    <mergeCell ref="A30:D30"/>
    <mergeCell ref="A31:D31"/>
  </mergeCells>
  <phoneticPr fontId="4" type="noConversion"/>
  <pageMargins left="0.39370078740157483" right="0.39370078740157483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2022-03-15T08:07:16Z</cp:lastPrinted>
  <dcterms:created xsi:type="dcterms:W3CDTF">2012-01-24T09:54:37Z</dcterms:created>
  <dcterms:modified xsi:type="dcterms:W3CDTF">2022-03-22T06:50:46Z</dcterms:modified>
</cp:coreProperties>
</file>