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1" sheetId="1" r:id="rId1"/>
  </sheets>
  <calcPr calcId="144525"/>
</workbook>
</file>

<file path=xl/calcChain.xml><?xml version="1.0" encoding="utf-8"?>
<calcChain xmlns="http://schemas.openxmlformats.org/spreadsheetml/2006/main">
  <c r="D15" i="1" l="1"/>
  <c r="D47" i="1" l="1"/>
  <c r="D25" i="1" l="1"/>
  <c r="D32" i="1"/>
  <c r="D48" i="1" l="1"/>
  <c r="D8" i="1" l="1"/>
  <c r="D13" i="1" l="1"/>
  <c r="C14" i="1"/>
  <c r="B14" i="1"/>
  <c r="D12" i="1" l="1"/>
  <c r="D11" i="1"/>
  <c r="D10" i="1"/>
  <c r="D14" i="1" l="1"/>
  <c r="D49" i="1"/>
  <c r="D50" i="1" s="1"/>
</calcChain>
</file>

<file path=xl/sharedStrings.xml><?xml version="1.0" encoding="utf-8"?>
<sst xmlns="http://schemas.openxmlformats.org/spreadsheetml/2006/main" count="47" uniqueCount="47">
  <si>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</si>
  <si>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</si>
  <si>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</si>
  <si>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</si>
  <si>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</si>
  <si>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</si>
  <si>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</si>
  <si>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</si>
  <si>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</si>
  <si>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</si>
  <si>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</si>
  <si>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</si>
  <si>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</si>
  <si>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</si>
  <si>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</si>
  <si>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</si>
  <si>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</si>
  <si>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</si>
  <si>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ОТЧЕТ по дому МАТРОСОВА, 67</t>
  </si>
  <si>
    <t>1. Средства на счете дома на 01.01.2021г.</t>
  </si>
  <si>
    <t>2. Начисления и поступления за 2021 год</t>
  </si>
  <si>
    <t>Входящее сальдо по оплате на 01.01.2021г.</t>
  </si>
  <si>
    <t xml:space="preserve">7. Накопительный счет за 2021 год                                </t>
  </si>
  <si>
    <t>Год постройки-1959, монолит (шлак), газифицирован, количество этажей-2, количество подъездов-3, количество квартир-18, общая площадь дома-1361,50, кол-во зарегистрированных-56</t>
  </si>
  <si>
    <t>Ремонт освещения 2п  /февраль 2021г</t>
  </si>
  <si>
    <t>Монтаж и установка пластиковых окон /февраль 2021г</t>
  </si>
  <si>
    <t>Ремонт системы отопления   /апрель 2021г</t>
  </si>
  <si>
    <t xml:space="preserve">Диагностика газовых сетей  /июнь 2021г   
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</si>
  <si>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</si>
  <si>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</si>
  <si>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</si>
  <si>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</si>
  <si>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</si>
  <si>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>Услуги управления МКД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</si>
  <si>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</si>
  <si>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</si>
  <si>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 </t>
  </si>
  <si>
    <t xml:space="preserve">Расходы по отведение стоков на содержание ОИ </t>
  </si>
  <si>
    <t>Ремонт крыши   /июль 2021г</t>
  </si>
  <si>
    <t>Замена вводного автомата защиты кв.11  /июль 2021г</t>
  </si>
  <si>
    <t>Завоз песка  /июль 2021г</t>
  </si>
  <si>
    <t>Ремонт крыши  /сентябрь 2021г</t>
  </si>
  <si>
    <t>за    2021 год</t>
  </si>
  <si>
    <t>Тариф на тех/содерж-17,54, СОИ-факт, вознаграждение домкома-84,47 с помещения</t>
  </si>
  <si>
    <t>Задолженность на 01.01.2022г.</t>
  </si>
  <si>
    <t xml:space="preserve">8. Средства на счете дома на 01.01.2022г.    </t>
  </si>
  <si>
    <t>Гермитизация и покраска газовых труб  /декабрь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</si>
</sst>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4" fontId="3" fillId="0" borderId="23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4" fontId="2" fillId="0" borderId="8" xfId="0" applyNumberFormat="1" applyFont="1" applyBorder="1" applyAlignment="1">
      <alignment vertical="top"/>
    </xf>
    <xf numFmtId="4" fontId="2" fillId="0" borderId="28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0" xfId="0" applyNumberFormat="1" applyFont="1" applyBorder="1" applyAlignment="1">
      <alignment vertical="top"/>
    </xf>
    <xf numFmtId="0" fontId="0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4" fontId="2" fillId="0" borderId="0" xfId="0" applyNumberFormat="1" applyFont="1" applyFill="1" applyBorder="1" applyAlignment="1"/>
    <xf numFmtId="4" fontId="3" fillId="0" borderId="35" xfId="0" applyNumberFormat="1" applyFont="1" applyBorder="1" applyAlignment="1">
      <alignment vertical="top"/>
    </xf>
    <xf numFmtId="4" fontId="3" fillId="0" borderId="41" xfId="0" applyNumberFormat="1" applyFont="1" applyBorder="1" applyAlignment="1">
      <alignment vertical="top"/>
    </xf>
    <xf numFmtId="0" fontId="0" fillId="0" borderId="42" xfId="0" applyBorder="1" applyAlignment="1">
      <alignment vertical="top" wrapText="1"/>
    </xf>
    <xf numFmtId="4" fontId="2" fillId="0" borderId="8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42" xfId="0" applyNumberFormat="1" applyFont="1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4" fontId="3" fillId="0" borderId="17" xfId="0" applyNumberFormat="1" applyFont="1" applyFill="1" applyBorder="1" applyAlignment="1">
      <alignment vertical="top"/>
    </xf>
    <xf numFmtId="0" fontId="0" fillId="0" borderId="0" xfId="0" applyFill="1"/>
    <xf numFmtId="0" fontId="0" fillId="0" borderId="16" xfId="0" applyNumberForma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25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6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37" xfId="0" applyNumberFormat="1" applyBorder="1" applyAlignment="1">
      <alignment vertical="top" wrapText="1"/>
    </xf>
    <xf numFmtId="0" fontId="2" fillId="0" borderId="0" xfId="0" applyFont="1" applyAlignment="1"/>
    <xf numFmtId="0" fontId="0" fillId="0" borderId="0" xfId="0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12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9" xfId="0" applyNumberFormat="1" applyBorder="1" applyAlignment="1">
      <alignment vertical="top" wrapText="1"/>
    </xf>
    <xf numFmtId="0" fontId="0" fillId="0" borderId="30" xfId="0" applyNumberFormat="1" applyBorder="1" applyAlignment="1">
      <alignment vertical="top" wrapText="1"/>
    </xf>
    <xf numFmtId="0" fontId="0" fillId="0" borderId="31" xfId="0" applyNumberFormat="1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6" xfId="0" applyNumberForma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5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4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4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11" xfId="0" applyFont="1" applyBorder="1" applyAlignment="1"/>
    <xf numFmtId="0" fontId="5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8" xfId="0" applyNumberFormat="1" applyBorder="1" applyAlignment="1">
      <alignment vertical="top" wrapText="1"/>
    </xf>
    <xf numFmtId="0" fontId="0" fillId="0" borderId="39" xfId="0" applyNumberFormat="1" applyBorder="1" applyAlignment="1">
      <alignment vertical="top" wrapText="1"/>
    </xf>
    <xf numFmtId="0" fontId="0" fillId="0" borderId="40" xfId="0" applyNumberFormat="1" applyBorder="1" applyAlignment="1">
      <alignment vertical="top" wrapText="1"/>
    </xf>
    <xf numFmtId="0" fontId="0" fillId="0" borderId="32" xfId="0" applyNumberFormat="1" applyBorder="1" applyAlignment="1">
      <alignment vertical="top" wrapText="1"/>
    </xf>
    <xf numFmtId="0" fontId="0" fillId="0" borderId="33" xfId="0" applyNumberFormat="1" applyBorder="1" applyAlignment="1">
      <alignment vertical="top" wrapText="1"/>
    </xf>
    <xf numFmtId="0" fontId="0" fillId="0" borderId="34" xfId="0" applyNumberFormat="1" applyBorder="1" applyAlignment="1">
      <alignment vertical="top" wrapText="1"/>
    </xf>
    <xf numFmtId="0" fontId="5" fillId="0" borderId="1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4" zoomScaleNormal="100" workbookViewId="0">
      <selection activeCell="F12" sqref="F12"/>
    </sheetView>
  </sheetViews>
  <sheetFormatPr defaultRowHeight="13.2" x14ac:dyDescent="0.25"/>
  <cols>
    <col min="1" max="1" width="15.44140625" customWidth="1"/>
    <col min="2" max="2" width="25.44140625" customWidth="1"/>
    <col min="3" max="3" width="34.88671875" customWidth="1"/>
    <col min="4" max="4" width="31.5546875" customWidth="1"/>
  </cols>
  <sheetData>
    <row r="1" spans="1:10" ht="17.399999999999999" x14ac:dyDescent="0.3">
      <c r="B1" s="38" t="s">
        <v>18</v>
      </c>
      <c r="C1" s="38"/>
      <c r="D1" s="38"/>
      <c r="E1" s="38"/>
      <c r="F1" s="38"/>
      <c r="G1" s="38"/>
      <c r="H1" s="38"/>
      <c r="I1" s="38"/>
      <c r="J1" s="38"/>
    </row>
    <row r="2" spans="1:10" ht="16.5" customHeight="1" thickBot="1" x14ac:dyDescent="0.35">
      <c r="B2" s="39" t="s">
        <v>42</v>
      </c>
      <c r="C2" s="39"/>
      <c r="D2" s="39"/>
      <c r="E2" s="39"/>
      <c r="F2" s="39"/>
      <c r="G2" s="39"/>
      <c r="H2" s="39"/>
      <c r="I2" s="39"/>
      <c r="J2" s="39"/>
    </row>
    <row r="3" spans="1:10" ht="40.200000000000003" thickBot="1" x14ac:dyDescent="0.35">
      <c r="A3" s="52" t="s">
        <v>23</v>
      </c>
      <c r="B3" s="52"/>
      <c r="C3" s="53"/>
      <c r="D3" s="34" t="s">
        <v>43</v>
      </c>
      <c r="E3" s="28"/>
      <c r="F3" s="28"/>
      <c r="G3" s="28"/>
      <c r="H3" s="28"/>
      <c r="I3" s="28"/>
      <c r="J3" s="28"/>
    </row>
    <row r="4" spans="1:10" ht="15.6" x14ac:dyDescent="0.3">
      <c r="B4" s="51" t="s">
        <v>19</v>
      </c>
      <c r="C4" s="51"/>
      <c r="D4" s="3">
        <v>-127484.17</v>
      </c>
    </row>
    <row r="5" spans="1:10" ht="15.6" x14ac:dyDescent="0.3">
      <c r="B5" s="40" t="s">
        <v>20</v>
      </c>
      <c r="C5" s="40"/>
      <c r="D5" s="40"/>
      <c r="E5" s="40"/>
      <c r="F5" s="40"/>
      <c r="G5" s="40"/>
      <c r="H5" s="40"/>
      <c r="I5" s="40"/>
      <c r="J5" s="40"/>
    </row>
    <row r="6" spans="1:10" ht="19.5" customHeight="1" thickBot="1" x14ac:dyDescent="0.35">
      <c r="B6" s="2" t="s">
        <v>21</v>
      </c>
      <c r="D6" s="3">
        <v>-134292.64000000001</v>
      </c>
    </row>
    <row r="7" spans="1:10" ht="16.8" customHeight="1" thickBot="1" x14ac:dyDescent="0.3">
      <c r="A7" s="70" t="s">
        <v>8</v>
      </c>
      <c r="B7" s="71"/>
      <c r="C7" s="5" t="s">
        <v>9</v>
      </c>
      <c r="D7" s="6" t="s">
        <v>44</v>
      </c>
    </row>
    <row r="8" spans="1:10" ht="16.5" customHeight="1" thickBot="1" x14ac:dyDescent="0.35">
      <c r="A8" s="72">
        <v>319688.11</v>
      </c>
      <c r="B8" s="73"/>
      <c r="C8" s="35">
        <v>370375.28</v>
      </c>
      <c r="D8" s="36">
        <f>D6+C8-A8</f>
        <v>-83605.469999999972</v>
      </c>
    </row>
    <row r="9" spans="1:10" s="27" customFormat="1" ht="11.4" customHeight="1" thickBot="1" x14ac:dyDescent="0.3">
      <c r="A9" s="74" t="s">
        <v>7</v>
      </c>
      <c r="B9" s="75"/>
      <c r="C9" s="75"/>
      <c r="D9" s="76"/>
    </row>
    <row r="10" spans="1:10" ht="14.25" customHeight="1" x14ac:dyDescent="0.25">
      <c r="A10" s="7" t="s">
        <v>10</v>
      </c>
      <c r="B10" s="8">
        <v>6236.68</v>
      </c>
      <c r="C10" s="9">
        <v>6121.28</v>
      </c>
      <c r="D10" s="10">
        <f>C10-B10</f>
        <v>-115.40000000000055</v>
      </c>
    </row>
    <row r="11" spans="1:10" ht="15" customHeight="1" x14ac:dyDescent="0.25">
      <c r="A11" s="11" t="s">
        <v>11</v>
      </c>
      <c r="B11" s="12">
        <v>1437.55</v>
      </c>
      <c r="C11" s="13">
        <v>1529.91</v>
      </c>
      <c r="D11" s="14">
        <f>C11-B11</f>
        <v>92.360000000000127</v>
      </c>
    </row>
    <row r="12" spans="1:10" ht="15" customHeight="1" x14ac:dyDescent="0.25">
      <c r="A12" s="11" t="s">
        <v>13</v>
      </c>
      <c r="B12" s="12">
        <v>3933.95</v>
      </c>
      <c r="C12" s="13">
        <v>6817.87</v>
      </c>
      <c r="D12" s="14">
        <f>C12-B12</f>
        <v>2883.92</v>
      </c>
    </row>
    <row r="13" spans="1:10" ht="15" customHeight="1" thickBot="1" x14ac:dyDescent="0.3">
      <c r="A13" s="19" t="s">
        <v>17</v>
      </c>
      <c r="B13" s="12">
        <v>2023.32</v>
      </c>
      <c r="C13" s="13">
        <v>2196.12</v>
      </c>
      <c r="D13" s="17">
        <f>C13-B13</f>
        <v>172.79999999999995</v>
      </c>
    </row>
    <row r="14" spans="1:10" ht="19.5" customHeight="1" thickBot="1" x14ac:dyDescent="0.3">
      <c r="A14" s="20" t="s">
        <v>12</v>
      </c>
      <c r="B14" s="21">
        <f>SUM(B10:B13)</f>
        <v>13631.5</v>
      </c>
      <c r="C14" s="22">
        <f>SUM(C10:C13)</f>
        <v>16665.18</v>
      </c>
      <c r="D14" s="18">
        <f>SUM(D10:D13)</f>
        <v>3033.6799999999994</v>
      </c>
    </row>
    <row r="15" spans="1:10" ht="15.75" customHeight="1" x14ac:dyDescent="0.25">
      <c r="B15" s="85" t="s">
        <v>4</v>
      </c>
      <c r="C15" s="85"/>
      <c r="D15" s="4">
        <f>D8+28288.52</f>
        <v>-55316.949999999968</v>
      </c>
    </row>
    <row r="16" spans="1:10" ht="19.5" customHeight="1" thickBot="1" x14ac:dyDescent="0.35">
      <c r="B16" s="1" t="s">
        <v>2</v>
      </c>
    </row>
    <row r="17" spans="1:4" ht="18.75" customHeight="1" x14ac:dyDescent="0.25">
      <c r="A17" s="54" t="s">
        <v>28</v>
      </c>
      <c r="B17" s="55"/>
      <c r="C17" s="55"/>
      <c r="D17" s="10">
        <v>8985.9</v>
      </c>
    </row>
    <row r="18" spans="1:4" ht="17.25" customHeight="1" x14ac:dyDescent="0.25">
      <c r="A18" s="56" t="s">
        <v>29</v>
      </c>
      <c r="B18" s="57"/>
      <c r="C18" s="57"/>
      <c r="D18" s="14">
        <v>2777.46</v>
      </c>
    </row>
    <row r="19" spans="1:4" ht="17.25" customHeight="1" x14ac:dyDescent="0.25">
      <c r="A19" s="56" t="s">
        <v>30</v>
      </c>
      <c r="B19" s="57"/>
      <c r="C19" s="57"/>
      <c r="D19" s="14">
        <v>7325.23</v>
      </c>
    </row>
    <row r="20" spans="1:4" ht="17.25" customHeight="1" x14ac:dyDescent="0.25">
      <c r="A20" s="56" t="s">
        <v>0</v>
      </c>
      <c r="B20" s="57"/>
      <c r="C20" s="57"/>
      <c r="D20" s="14">
        <v>11075.26</v>
      </c>
    </row>
    <row r="21" spans="1:4" ht="17.25" customHeight="1" x14ac:dyDescent="0.25">
      <c r="A21" s="56" t="s">
        <v>31</v>
      </c>
      <c r="B21" s="57"/>
      <c r="C21" s="57"/>
      <c r="D21" s="14">
        <v>125394.15</v>
      </c>
    </row>
    <row r="22" spans="1:4" ht="17.25" customHeight="1" x14ac:dyDescent="0.25">
      <c r="A22" s="56" t="s">
        <v>32</v>
      </c>
      <c r="B22" s="57"/>
      <c r="C22" s="57"/>
      <c r="D22" s="14">
        <v>5863.54</v>
      </c>
    </row>
    <row r="23" spans="1:4" ht="17.25" customHeight="1" x14ac:dyDescent="0.25">
      <c r="A23" s="56" t="s">
        <v>33</v>
      </c>
      <c r="B23" s="57"/>
      <c r="C23" s="57"/>
      <c r="D23" s="14">
        <v>39415.43</v>
      </c>
    </row>
    <row r="24" spans="1:4" ht="17.25" customHeight="1" thickBot="1" x14ac:dyDescent="0.3">
      <c r="A24" s="56" t="s">
        <v>16</v>
      </c>
      <c r="B24" s="57"/>
      <c r="C24" s="57"/>
      <c r="D24" s="14">
        <v>36538</v>
      </c>
    </row>
    <row r="25" spans="1:4" ht="17.25" customHeight="1" thickBot="1" x14ac:dyDescent="0.3">
      <c r="A25" s="67" t="s">
        <v>1</v>
      </c>
      <c r="B25" s="68"/>
      <c r="C25" s="68"/>
      <c r="D25" s="18">
        <f>SUM(D17:D24)</f>
        <v>237374.97</v>
      </c>
    </row>
    <row r="26" spans="1:4" ht="8.25" customHeight="1" x14ac:dyDescent="0.25"/>
    <row r="27" spans="1:4" ht="30" customHeight="1" thickBot="1" x14ac:dyDescent="0.35">
      <c r="B27" s="63" t="s">
        <v>14</v>
      </c>
      <c r="C27" s="64"/>
      <c r="D27" s="64"/>
    </row>
    <row r="28" spans="1:4" ht="15.75" customHeight="1" x14ac:dyDescent="0.25">
      <c r="A28" s="54" t="s">
        <v>34</v>
      </c>
      <c r="B28" s="55"/>
      <c r="C28" s="55"/>
      <c r="D28" s="10">
        <v>6070.74</v>
      </c>
    </row>
    <row r="29" spans="1:4" ht="15.75" customHeight="1" x14ac:dyDescent="0.25">
      <c r="A29" s="56" t="s">
        <v>35</v>
      </c>
      <c r="B29" s="57"/>
      <c r="C29" s="57"/>
      <c r="D29" s="14">
        <v>1445.1</v>
      </c>
    </row>
    <row r="30" spans="1:4" ht="15.75" customHeight="1" x14ac:dyDescent="0.25">
      <c r="A30" s="56" t="s">
        <v>36</v>
      </c>
      <c r="B30" s="57"/>
      <c r="C30" s="57"/>
      <c r="D30" s="14">
        <v>3028.5</v>
      </c>
    </row>
    <row r="31" spans="1:4" ht="15.75" customHeight="1" thickBot="1" x14ac:dyDescent="0.3">
      <c r="A31" s="58" t="s">
        <v>37</v>
      </c>
      <c r="B31" s="59"/>
      <c r="C31" s="59"/>
      <c r="D31" s="15">
        <v>2022.53</v>
      </c>
    </row>
    <row r="32" spans="1:4" ht="15.75" customHeight="1" thickBot="1" x14ac:dyDescent="0.3">
      <c r="A32" s="77" t="s">
        <v>15</v>
      </c>
      <c r="B32" s="78"/>
      <c r="C32" s="78"/>
      <c r="D32" s="16">
        <f>SUM(D28:D31)</f>
        <v>12566.87</v>
      </c>
    </row>
    <row r="33" spans="1:4" ht="28.5" customHeight="1" x14ac:dyDescent="0.3">
      <c r="B33" s="1" t="s">
        <v>5</v>
      </c>
    </row>
    <row r="34" spans="1:4" ht="3" customHeight="1" thickBot="1" x14ac:dyDescent="0.3"/>
    <row r="35" spans="1:4" ht="14.4" customHeight="1" x14ac:dyDescent="0.25">
      <c r="A35" s="60" t="s">
        <v>24</v>
      </c>
      <c r="B35" s="61"/>
      <c r="C35" s="62"/>
      <c r="D35" s="10">
        <v>348.1</v>
      </c>
    </row>
    <row r="36" spans="1:4" ht="15.6" customHeight="1" x14ac:dyDescent="0.25">
      <c r="A36" s="45" t="s">
        <v>25</v>
      </c>
      <c r="B36" s="46"/>
      <c r="C36" s="47"/>
      <c r="D36" s="14">
        <v>55100</v>
      </c>
    </row>
    <row r="37" spans="1:4" ht="15" x14ac:dyDescent="0.25">
      <c r="A37" s="79" t="s">
        <v>26</v>
      </c>
      <c r="B37" s="80"/>
      <c r="C37" s="81"/>
      <c r="D37" s="33">
        <v>18506.62</v>
      </c>
    </row>
    <row r="38" spans="1:4" s="42" customFormat="1" ht="14.25" customHeight="1" x14ac:dyDescent="0.25">
      <c r="A38" s="65" t="s">
        <v>27</v>
      </c>
      <c r="B38" s="66"/>
      <c r="C38" s="66"/>
      <c r="D38" s="41">
        <v>21375</v>
      </c>
    </row>
    <row r="39" spans="1:4" ht="17.25" customHeight="1" x14ac:dyDescent="0.25">
      <c r="A39" s="43" t="s">
        <v>38</v>
      </c>
      <c r="B39" s="44"/>
      <c r="C39" s="44"/>
      <c r="D39" s="14">
        <v>76309.66</v>
      </c>
    </row>
    <row r="40" spans="1:4" ht="16.8" customHeight="1" x14ac:dyDescent="0.25">
      <c r="A40" s="45" t="s">
        <v>39</v>
      </c>
      <c r="B40" s="46"/>
      <c r="C40" s="47"/>
      <c r="D40" s="14">
        <v>763.1</v>
      </c>
    </row>
    <row r="41" spans="1:4" ht="15" customHeight="1" x14ac:dyDescent="0.25">
      <c r="A41" s="45" t="s">
        <v>40</v>
      </c>
      <c r="B41" s="46"/>
      <c r="C41" s="47"/>
      <c r="D41" s="14">
        <v>1580</v>
      </c>
    </row>
    <row r="42" spans="1:4" ht="13.2" customHeight="1" x14ac:dyDescent="0.25">
      <c r="A42" s="45" t="s">
        <v>41</v>
      </c>
      <c r="B42" s="46"/>
      <c r="C42" s="47"/>
      <c r="D42" s="14">
        <v>82343.240000000005</v>
      </c>
    </row>
    <row r="43" spans="1:4" ht="18" customHeight="1" thickBot="1" x14ac:dyDescent="0.3">
      <c r="A43" s="45" t="s">
        <v>46</v>
      </c>
      <c r="B43" s="46"/>
      <c r="C43" s="47"/>
      <c r="D43" s="14">
        <v>2992.9</v>
      </c>
    </row>
    <row r="44" spans="1:4" ht="18" hidden="1" customHeight="1" x14ac:dyDescent="0.25">
      <c r="A44" s="45"/>
      <c r="B44" s="46"/>
      <c r="C44" s="47"/>
      <c r="D44" s="14"/>
    </row>
    <row r="45" spans="1:4" ht="17.399999999999999" hidden="1" customHeight="1" x14ac:dyDescent="0.25">
      <c r="A45" s="48"/>
      <c r="B45" s="49"/>
      <c r="C45" s="50"/>
      <c r="D45" s="14"/>
    </row>
    <row r="46" spans="1:4" ht="19.2" hidden="1" customHeight="1" thickBot="1" x14ac:dyDescent="0.3">
      <c r="A46" s="82"/>
      <c r="B46" s="83"/>
      <c r="C46" s="84"/>
      <c r="D46" s="32"/>
    </row>
    <row r="47" spans="1:4" ht="16.5" customHeight="1" thickBot="1" x14ac:dyDescent="0.3">
      <c r="A47" s="67" t="s">
        <v>3</v>
      </c>
      <c r="B47" s="68"/>
      <c r="C47" s="69"/>
      <c r="D47" s="37">
        <f>SUM(D35:D46)</f>
        <v>259318.62000000002</v>
      </c>
    </row>
    <row r="48" spans="1:4" s="23" customFormat="1" ht="20.25" customHeight="1" x14ac:dyDescent="0.3">
      <c r="B48" s="29" t="s">
        <v>6</v>
      </c>
      <c r="C48" s="30"/>
      <c r="D48" s="31">
        <f>D25+D32+D47</f>
        <v>509260.46</v>
      </c>
    </row>
    <row r="49" spans="2:4" s="23" customFormat="1" ht="15.6" x14ac:dyDescent="0.25">
      <c r="B49" s="24" t="s">
        <v>22</v>
      </c>
      <c r="D49" s="25">
        <f>C8-D48</f>
        <v>-138885.18</v>
      </c>
    </row>
    <row r="50" spans="2:4" s="23" customFormat="1" ht="15" customHeight="1" x14ac:dyDescent="0.25">
      <c r="B50" s="24" t="s">
        <v>45</v>
      </c>
      <c r="D50" s="26">
        <f>D4+D49</f>
        <v>-266369.34999999998</v>
      </c>
    </row>
  </sheetData>
  <mergeCells count="34">
    <mergeCell ref="A47:C47"/>
    <mergeCell ref="A7:B7"/>
    <mergeCell ref="A8:B8"/>
    <mergeCell ref="A9:D9"/>
    <mergeCell ref="A32:C32"/>
    <mergeCell ref="A25:C25"/>
    <mergeCell ref="A28:C28"/>
    <mergeCell ref="A29:C29"/>
    <mergeCell ref="A30:C30"/>
    <mergeCell ref="A18:C18"/>
    <mergeCell ref="A19:C19"/>
    <mergeCell ref="A42:C42"/>
    <mergeCell ref="A41:C41"/>
    <mergeCell ref="A37:C37"/>
    <mergeCell ref="A46:C46"/>
    <mergeCell ref="A3:C3"/>
    <mergeCell ref="A43:C43"/>
    <mergeCell ref="A44:C44"/>
    <mergeCell ref="A17:C17"/>
    <mergeCell ref="A20:C20"/>
    <mergeCell ref="A31:C31"/>
    <mergeCell ref="A35:C35"/>
    <mergeCell ref="A36:C36"/>
    <mergeCell ref="A21:C21"/>
    <mergeCell ref="A22:C22"/>
    <mergeCell ref="A23:C23"/>
    <mergeCell ref="A24:C24"/>
    <mergeCell ref="B27:D27"/>
    <mergeCell ref="A38:C38"/>
    <mergeCell ref="A39:C39"/>
    <mergeCell ref="A40:C40"/>
    <mergeCell ref="A45:C45"/>
    <mergeCell ref="B4:C4"/>
    <mergeCell ref="B15:C15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2022-03-15T08:35:15Z</cp:lastPrinted>
  <dcterms:created xsi:type="dcterms:W3CDTF">2012-01-24T09:54:37Z</dcterms:created>
  <dcterms:modified xsi:type="dcterms:W3CDTF">2022-03-15T08:35:57Z</dcterms:modified>
</cp:coreProperties>
</file>